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L:\OT\Økonomi\"/>
    </mc:Choice>
  </mc:AlternateContent>
  <bookViews>
    <workbookView xWindow="0" yWindow="0" windowWidth="17970" windowHeight="10440"/>
  </bookViews>
  <sheets>
    <sheet name="Ark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3" i="1" l="1"/>
  <c r="D23" i="1"/>
  <c r="C23" i="1"/>
  <c r="E22" i="1"/>
  <c r="D22" i="1"/>
  <c r="C22" i="1"/>
  <c r="C13" i="1" l="1"/>
  <c r="C20" i="1" s="1"/>
  <c r="C11" i="1"/>
  <c r="C5" i="1"/>
  <c r="D13" i="1"/>
  <c r="D20" i="1" s="1"/>
  <c r="D11" i="1"/>
  <c r="D5" i="1"/>
  <c r="E13" i="1"/>
  <c r="E20" i="1" s="1"/>
  <c r="E5" i="1" l="1"/>
  <c r="E11" i="1"/>
</calcChain>
</file>

<file path=xl/sharedStrings.xml><?xml version="1.0" encoding="utf-8"?>
<sst xmlns="http://schemas.openxmlformats.org/spreadsheetml/2006/main" count="43" uniqueCount="36">
  <si>
    <t>Tilskud</t>
  </si>
  <si>
    <t>Geografisk grundtilskud</t>
  </si>
  <si>
    <t>Basisgrundtilskud</t>
  </si>
  <si>
    <t>Uddannelsestypetilskud 1</t>
  </si>
  <si>
    <t>Uddannelsestypetilskud 2</t>
  </si>
  <si>
    <t>HTX</t>
  </si>
  <si>
    <t>HHX</t>
  </si>
  <si>
    <t>Udkantstilskud</t>
  </si>
  <si>
    <t>Færdiggørelsestaxamter</t>
  </si>
  <si>
    <t>Fællestaxamter</t>
  </si>
  <si>
    <t>Bygningstaxamter</t>
  </si>
  <si>
    <t xml:space="preserve">Undervisningstaxamter </t>
  </si>
  <si>
    <t>Taxameter i alt (157 elever, 34 studenter)</t>
  </si>
  <si>
    <t>Særlige tilskud for nogle skoler - i alt</t>
  </si>
  <si>
    <t xml:space="preserve">Lokalskoletillæg </t>
  </si>
  <si>
    <t>Kombinationsskoletillæg</t>
  </si>
  <si>
    <t>Særligt udkantstilskud små erhvervskoler</t>
  </si>
  <si>
    <t>20.38.02.15</t>
  </si>
  <si>
    <t>20.38.02.60</t>
  </si>
  <si>
    <t>20.41.01/20.41.02</t>
  </si>
  <si>
    <t>Socialt taxameter (op til 5170 kr. pr. elev)</t>
  </si>
  <si>
    <t>20.38.02.15/20.48.02.10</t>
  </si>
  <si>
    <t>STX</t>
  </si>
  <si>
    <t>Grundtilskud i alt</t>
  </si>
  <si>
    <t>Samlet MINIMAL statslig finansiering</t>
  </si>
  <si>
    <t>Samlet MAKSIMAL statslig finansiering</t>
  </si>
  <si>
    <t>20.48.02.10</t>
  </si>
  <si>
    <t>20.38.02.25/20.48.02.20</t>
  </si>
  <si>
    <t>Særligt (midlertidigt) udkantstilskud almene gym.</t>
  </si>
  <si>
    <t xml:space="preserve">§ på finanslov 2019 </t>
  </si>
  <si>
    <t xml:space="preserve">NOTE: Danske Gymnasier har beregnet, hvad et handelsgymnasium, et teknisk gymnasium og et alment gymnasium tildeles i statstilskud.   </t>
  </si>
  <si>
    <t xml:space="preserve">Udgangspunktet er gymnasier med et elevtal på 157 og 34 studenter, sådan som elevtallet er på DBG. </t>
  </si>
  <si>
    <t>Der er beregnet et minimalt tilskud (grundtilskud+taxameter), som alle skoler får, og et maksimalt tilskud som nogle skoler kan få (fx udkantstilskud,.</t>
  </si>
  <si>
    <t>kombinationsskoletilskud).</t>
  </si>
  <si>
    <t xml:space="preserve">Der er en forskel på ml. 1,2 og 1,7mio ml. HHX og STX, mens HTX får 2,4mio mere end HHX. Forskellene er velbegrundet i faglokaler, værksteder, idrætshal osv. </t>
  </si>
  <si>
    <t xml:space="preserve">(Forskellen på 3,5mio ml. HHX og STX, som DBG hævdede i FS 11/3/2019, er forkert. I DBGs regnestykke sammenlignes i øvrigt ikke med HTX.)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</si>
</sst>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2" borderId="4" xfId="0" applyFont="1" applyFill="1" applyBorder="1"/>
    <xf numFmtId="0" fontId="0" fillId="0" borderId="5" xfId="0" applyBorder="1"/>
    <xf numFmtId="0" fontId="1" fillId="0" borderId="5" xfId="0" applyFont="1" applyBorder="1"/>
    <xf numFmtId="0" fontId="1" fillId="0" borderId="7" xfId="0" applyFont="1" applyBorder="1"/>
    <xf numFmtId="3" fontId="5" fillId="2" borderId="6" xfId="0" applyNumberFormat="1" applyFont="1" applyFill="1" applyBorder="1"/>
    <xf numFmtId="3" fontId="4" fillId="2" borderId="6" xfId="0" applyNumberFormat="1" applyFont="1" applyFill="1" applyBorder="1"/>
    <xf numFmtId="0" fontId="5" fillId="0" borderId="0" xfId="0" applyFont="1"/>
    <xf numFmtId="0" fontId="0" fillId="0" borderId="5" xfId="0" applyBorder="1" applyAlignment="1">
      <alignment wrapText="1"/>
    </xf>
    <xf numFmtId="0" fontId="1" fillId="0" borderId="10" xfId="0" applyFont="1" applyBorder="1"/>
    <xf numFmtId="0" fontId="0" fillId="0" borderId="11" xfId="0" applyBorder="1"/>
    <xf numFmtId="0" fontId="1" fillId="0" borderId="11" xfId="0" applyFont="1" applyBorder="1"/>
    <xf numFmtId="0" fontId="1" fillId="0" borderId="12" xfId="0" applyFont="1" applyBorder="1"/>
    <xf numFmtId="3" fontId="3" fillId="2" borderId="6" xfId="0" applyNumberFormat="1" applyFont="1" applyFill="1" applyBorder="1"/>
    <xf numFmtId="3" fontId="2" fillId="2" borderId="13" xfId="0" applyNumberFormat="1" applyFont="1" applyFill="1" applyBorder="1"/>
    <xf numFmtId="0" fontId="1" fillId="0" borderId="14" xfId="0" applyFont="1" applyBorder="1"/>
    <xf numFmtId="0" fontId="1" fillId="0" borderId="15" xfId="0" applyFont="1" applyBorder="1"/>
    <xf numFmtId="3" fontId="2" fillId="2" borderId="6" xfId="0" applyNumberFormat="1" applyFont="1" applyFill="1" applyBorder="1"/>
    <xf numFmtId="3" fontId="2" fillId="2" borderId="17" xfId="0" applyNumberFormat="1" applyFont="1" applyFill="1" applyBorder="1"/>
    <xf numFmtId="3" fontId="2" fillId="2" borderId="9" xfId="0" applyNumberFormat="1" applyFont="1" applyFill="1" applyBorder="1"/>
    <xf numFmtId="0" fontId="1" fillId="3" borderId="10" xfId="0" applyFont="1" applyFill="1" applyBorder="1"/>
    <xf numFmtId="3" fontId="3" fillId="3" borderId="11" xfId="0" applyNumberFormat="1" applyFont="1" applyFill="1" applyBorder="1"/>
    <xf numFmtId="3" fontId="5" fillId="3" borderId="11" xfId="0" applyNumberFormat="1" applyFont="1" applyFill="1" applyBorder="1"/>
    <xf numFmtId="3" fontId="2" fillId="3" borderId="11" xfId="0" applyNumberFormat="1" applyFont="1" applyFill="1" applyBorder="1"/>
    <xf numFmtId="3" fontId="2" fillId="3" borderId="15" xfId="0" applyNumberFormat="1" applyFont="1" applyFill="1" applyBorder="1"/>
    <xf numFmtId="3" fontId="2" fillId="3" borderId="12" xfId="0" applyNumberFormat="1" applyFont="1" applyFill="1" applyBorder="1"/>
    <xf numFmtId="0" fontId="2" fillId="4" borderId="3" xfId="0" applyFont="1" applyFill="1" applyBorder="1"/>
    <xf numFmtId="3" fontId="3" fillId="4" borderId="1" xfId="0" applyNumberFormat="1" applyFont="1" applyFill="1" applyBorder="1"/>
    <xf numFmtId="3" fontId="5" fillId="4" borderId="1" xfId="0" applyNumberFormat="1" applyFont="1" applyFill="1" applyBorder="1"/>
    <xf numFmtId="3" fontId="2" fillId="4" borderId="1" xfId="0" applyNumberFormat="1" applyFont="1" applyFill="1" applyBorder="1"/>
    <xf numFmtId="3" fontId="2" fillId="4" borderId="11" xfId="0" applyNumberFormat="1" applyFont="1" applyFill="1" applyBorder="1"/>
    <xf numFmtId="3" fontId="2" fillId="4" borderId="16" xfId="0" applyNumberFormat="1" applyFont="1" applyFill="1" applyBorder="1"/>
    <xf numFmtId="3" fontId="2" fillId="4" borderId="8" xfId="0" applyNumberFormat="1" applyFont="1" applyFill="1" applyBorder="1"/>
    <xf numFmtId="3" fontId="0" fillId="0" borderId="0" xfId="0" applyNumberFormat="1"/>
    <xf numFmtId="0" fontId="0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zoomScale="90" zoomScaleNormal="90" workbookViewId="0">
      <selection activeCell="A30" sqref="A30"/>
    </sheetView>
  </sheetViews>
  <sheetFormatPr defaultRowHeight="15" x14ac:dyDescent="0.25"/>
  <cols>
    <col min="1" max="1" width="51.28515625" bestFit="1" customWidth="1"/>
    <col min="2" max="2" width="22.85546875" customWidth="1"/>
    <col min="3" max="4" width="20" customWidth="1"/>
    <col min="5" max="5" width="18.7109375" customWidth="1"/>
  </cols>
  <sheetData>
    <row r="1" spans="1:5" s="1" customFormat="1" x14ac:dyDescent="0.25">
      <c r="A1" s="2" t="s">
        <v>0</v>
      </c>
      <c r="B1" s="11" t="s">
        <v>29</v>
      </c>
      <c r="C1" s="28" t="s">
        <v>6</v>
      </c>
      <c r="D1" s="22" t="s">
        <v>5</v>
      </c>
      <c r="E1" s="3" t="s">
        <v>22</v>
      </c>
    </row>
    <row r="2" spans="1:5" x14ac:dyDescent="0.25">
      <c r="A2" s="4" t="s">
        <v>2</v>
      </c>
      <c r="B2" s="12" t="s">
        <v>21</v>
      </c>
      <c r="C2" s="29">
        <v>1694000</v>
      </c>
      <c r="D2" s="23">
        <v>1694000</v>
      </c>
      <c r="E2" s="15">
        <v>922370</v>
      </c>
    </row>
    <row r="3" spans="1:5" x14ac:dyDescent="0.25">
      <c r="A3" s="4" t="s">
        <v>3</v>
      </c>
      <c r="B3" s="12" t="s">
        <v>26</v>
      </c>
      <c r="C3" s="30"/>
      <c r="D3" s="24"/>
      <c r="E3" s="15">
        <v>1614150</v>
      </c>
    </row>
    <row r="4" spans="1:5" x14ac:dyDescent="0.25">
      <c r="A4" s="4" t="s">
        <v>1</v>
      </c>
      <c r="B4" s="12" t="s">
        <v>21</v>
      </c>
      <c r="C4" s="29">
        <v>1000000</v>
      </c>
      <c r="D4" s="23">
        <v>1000000</v>
      </c>
      <c r="E4" s="15">
        <v>1000000</v>
      </c>
    </row>
    <row r="5" spans="1:5" x14ac:dyDescent="0.25">
      <c r="A5" s="5" t="s">
        <v>23</v>
      </c>
      <c r="B5" s="13"/>
      <c r="C5" s="31">
        <f>SUM(C2:C4)</f>
        <v>2694000</v>
      </c>
      <c r="D5" s="25">
        <f>SUM(D2:D4)</f>
        <v>2694000</v>
      </c>
      <c r="E5" s="19">
        <f>SUM(E2:E4)</f>
        <v>3536520</v>
      </c>
    </row>
    <row r="6" spans="1:5" x14ac:dyDescent="0.25">
      <c r="A6" s="4"/>
      <c r="B6" s="12"/>
      <c r="C6" s="30"/>
      <c r="D6" s="24"/>
      <c r="E6" s="7"/>
    </row>
    <row r="7" spans="1:5" x14ac:dyDescent="0.25">
      <c r="A7" s="4" t="s">
        <v>11</v>
      </c>
      <c r="B7" s="12" t="s">
        <v>19</v>
      </c>
      <c r="C7" s="29">
        <v>50170</v>
      </c>
      <c r="D7" s="23">
        <v>57510</v>
      </c>
      <c r="E7" s="15">
        <v>51670</v>
      </c>
    </row>
    <row r="8" spans="1:5" x14ac:dyDescent="0.25">
      <c r="A8" s="4" t="s">
        <v>8</v>
      </c>
      <c r="B8" s="12" t="s">
        <v>19</v>
      </c>
      <c r="C8" s="29">
        <v>13820</v>
      </c>
      <c r="D8" s="23">
        <v>20280</v>
      </c>
      <c r="E8" s="15">
        <v>13310</v>
      </c>
    </row>
    <row r="9" spans="1:5" x14ac:dyDescent="0.25">
      <c r="A9" s="4" t="s">
        <v>9</v>
      </c>
      <c r="B9" s="12" t="s">
        <v>19</v>
      </c>
      <c r="C9" s="29">
        <v>5320</v>
      </c>
      <c r="D9" s="23">
        <v>7510</v>
      </c>
      <c r="E9" s="15">
        <v>6420</v>
      </c>
    </row>
    <row r="10" spans="1:5" x14ac:dyDescent="0.25">
      <c r="A10" s="4" t="s">
        <v>10</v>
      </c>
      <c r="B10" s="12" t="s">
        <v>19</v>
      </c>
      <c r="C10" s="29">
        <v>4920</v>
      </c>
      <c r="D10" s="23">
        <v>9240</v>
      </c>
      <c r="E10" s="15">
        <v>7880</v>
      </c>
    </row>
    <row r="11" spans="1:5" x14ac:dyDescent="0.25">
      <c r="A11" s="5" t="s">
        <v>12</v>
      </c>
      <c r="B11" s="13"/>
      <c r="C11" s="32">
        <f t="shared" ref="C11" si="0">(C7*157)+(C8*34)+(C9*157)+(C10*157)</f>
        <v>9954250</v>
      </c>
      <c r="D11" s="25">
        <f>(D7*157)+(D8*34)+(D9*157)+(D10*157)</f>
        <v>12348340</v>
      </c>
      <c r="E11" s="16">
        <f t="shared" ref="E11" si="1">(E7*157)+(E8*34)+(E9*157)+(E10*157)</f>
        <v>10809830</v>
      </c>
    </row>
    <row r="12" spans="1:5" x14ac:dyDescent="0.25">
      <c r="A12" s="4"/>
      <c r="B12" s="12"/>
      <c r="C12" s="30"/>
      <c r="D12" s="24"/>
      <c r="E12" s="7"/>
    </row>
    <row r="13" spans="1:5" x14ac:dyDescent="0.25">
      <c r="A13" s="4" t="s">
        <v>20</v>
      </c>
      <c r="B13" s="12" t="s">
        <v>19</v>
      </c>
      <c r="C13" s="29">
        <f>157*5170</f>
        <v>811690</v>
      </c>
      <c r="D13" s="23">
        <f>157*5170</f>
        <v>811690</v>
      </c>
      <c r="E13" s="15">
        <f>157*5170</f>
        <v>811690</v>
      </c>
    </row>
    <row r="14" spans="1:5" x14ac:dyDescent="0.25">
      <c r="A14" s="10" t="s">
        <v>14</v>
      </c>
      <c r="B14" s="12" t="s">
        <v>17</v>
      </c>
      <c r="C14" s="29">
        <v>1880000</v>
      </c>
      <c r="D14" s="23">
        <v>1880000</v>
      </c>
      <c r="E14" s="7"/>
    </row>
    <row r="15" spans="1:5" x14ac:dyDescent="0.25">
      <c r="A15" s="10" t="s">
        <v>15</v>
      </c>
      <c r="B15" s="12" t="s">
        <v>17</v>
      </c>
      <c r="C15" s="29">
        <v>1880000</v>
      </c>
      <c r="D15" s="23">
        <v>1880000</v>
      </c>
      <c r="E15" s="7"/>
    </row>
    <row r="16" spans="1:5" x14ac:dyDescent="0.25">
      <c r="A16" s="4" t="s">
        <v>7</v>
      </c>
      <c r="B16" s="12" t="s">
        <v>27</v>
      </c>
      <c r="C16" s="29">
        <v>245610</v>
      </c>
      <c r="D16" s="23">
        <v>245610</v>
      </c>
      <c r="E16" s="15">
        <v>1736420</v>
      </c>
    </row>
    <row r="17" spans="1:5" x14ac:dyDescent="0.25">
      <c r="A17" s="4" t="s">
        <v>28</v>
      </c>
      <c r="B17" s="12"/>
      <c r="C17" s="30"/>
      <c r="D17" s="24"/>
      <c r="E17" s="15">
        <v>500000</v>
      </c>
    </row>
    <row r="18" spans="1:5" x14ac:dyDescent="0.25">
      <c r="A18" s="4" t="s">
        <v>16</v>
      </c>
      <c r="B18" s="12" t="s">
        <v>18</v>
      </c>
      <c r="C18" s="29">
        <v>833333</v>
      </c>
      <c r="D18" s="23">
        <v>833333</v>
      </c>
      <c r="E18" s="7"/>
    </row>
    <row r="19" spans="1:5" x14ac:dyDescent="0.25">
      <c r="A19" s="4" t="s">
        <v>4</v>
      </c>
      <c r="B19" s="12" t="s">
        <v>26</v>
      </c>
      <c r="C19" s="30"/>
      <c r="D19" s="24"/>
      <c r="E19" s="15">
        <v>230590</v>
      </c>
    </row>
    <row r="20" spans="1:5" x14ac:dyDescent="0.25">
      <c r="A20" s="5" t="s">
        <v>13</v>
      </c>
      <c r="B20" s="13"/>
      <c r="C20" s="31">
        <f>SUM(C13+C14+C16+C17+C18)</f>
        <v>3770633</v>
      </c>
      <c r="D20" s="25">
        <f>SUM(D13+D14+D16+D17+D18)</f>
        <v>3770633</v>
      </c>
      <c r="E20" s="19">
        <f>SUM(E13+E14+E16+E17+E18+E19)</f>
        <v>3278700</v>
      </c>
    </row>
    <row r="21" spans="1:5" x14ac:dyDescent="0.25">
      <c r="A21" s="5"/>
      <c r="B21" s="13"/>
      <c r="C21" s="31"/>
      <c r="D21" s="25"/>
      <c r="E21" s="8"/>
    </row>
    <row r="22" spans="1:5" x14ac:dyDescent="0.25">
      <c r="A22" s="17" t="s">
        <v>24</v>
      </c>
      <c r="B22" s="18"/>
      <c r="C22" s="33">
        <f>C5+C11</f>
        <v>12648250</v>
      </c>
      <c r="D22" s="26">
        <f>D5+D11</f>
        <v>15042340</v>
      </c>
      <c r="E22" s="20">
        <f>E5+E11</f>
        <v>14346350</v>
      </c>
    </row>
    <row r="23" spans="1:5" ht="15.75" thickBot="1" x14ac:dyDescent="0.3">
      <c r="A23" s="6" t="s">
        <v>25</v>
      </c>
      <c r="B23" s="14"/>
      <c r="C23" s="34">
        <f>C20+C22</f>
        <v>16418883</v>
      </c>
      <c r="D23" s="27">
        <f>D20+D22</f>
        <v>18812973</v>
      </c>
      <c r="E23" s="21">
        <f>E20+E22</f>
        <v>17625050</v>
      </c>
    </row>
    <row r="24" spans="1:5" x14ac:dyDescent="0.25">
      <c r="C24" s="9"/>
      <c r="D24" s="9"/>
      <c r="E24" s="9"/>
    </row>
    <row r="25" spans="1:5" x14ac:dyDescent="0.25">
      <c r="A25" s="36" t="s">
        <v>30</v>
      </c>
    </row>
    <row r="26" spans="1:5" x14ac:dyDescent="0.25">
      <c r="A26" s="36" t="s">
        <v>31</v>
      </c>
    </row>
    <row r="27" spans="1:5" x14ac:dyDescent="0.25">
      <c r="A27" s="36" t="s">
        <v>32</v>
      </c>
    </row>
    <row r="28" spans="1:5" x14ac:dyDescent="0.25">
      <c r="A28" s="36" t="s">
        <v>33</v>
      </c>
      <c r="D28" s="35"/>
      <c r="E28" s="35"/>
    </row>
    <row r="29" spans="1:5" x14ac:dyDescent="0.25">
      <c r="A29" s="36" t="s">
        <v>34</v>
      </c>
      <c r="D29" s="35"/>
      <c r="E29" s="35"/>
    </row>
    <row r="30" spans="1:5" x14ac:dyDescent="0.25">
      <c r="A30" s="36" t="s">
        <v>35</v>
      </c>
    </row>
  </sheetData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Heidemann Eriksen</dc:creator>
  <cp:lastModifiedBy>Ole Toft Hansen</cp:lastModifiedBy>
  <cp:lastPrinted>2019-03-05T09:56:07Z</cp:lastPrinted>
  <dcterms:created xsi:type="dcterms:W3CDTF">2019-02-19T13:39:56Z</dcterms:created>
  <dcterms:modified xsi:type="dcterms:W3CDTF">2019-03-05T09:59:08Z</dcterms:modified>
</cp:coreProperties>
</file>